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tables/table4.xml" ContentType="application/vnd.openxmlformats-officedocument.spreadsheetml.tab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tables/table5.xml" ContentType="application/vnd.openxmlformats-officedocument.spreadsheetml.tab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01"/>
  <workbookPr/>
  <mc:AlternateContent xmlns:mc="http://schemas.openxmlformats.org/markup-compatibility/2006">
    <mc:Choice Requires="x15">
      <x15ac:absPath xmlns:x15ac="http://schemas.microsoft.com/office/spreadsheetml/2010/11/ac" url="C:\Users\Captain101\Desktop\"/>
    </mc:Choice>
  </mc:AlternateContent>
  <xr:revisionPtr revIDLastSave="0" documentId="8_{72986707-D2E7-4F76-8F36-99BE396B7F83}" xr6:coauthVersionLast="38" xr6:coauthVersionMax="38" xr10:uidLastSave="{00000000-0000-0000-0000-000000000000}"/>
  <bookViews>
    <workbookView xWindow="0" yWindow="0" windowWidth="24000" windowHeight="9525" xr2:uid="{00000000-000D-0000-FFFF-FFFF00000000}"/>
  </bookViews>
  <sheets>
    <sheet name="Sheet4" sheetId="4" r:id="rId1"/>
    <sheet name="Sheet5" sheetId="5" r:id="rId2"/>
    <sheet name="Sheet6" sheetId="6" r:id="rId3"/>
    <sheet name="Sheet7" sheetId="7" r:id="rId4"/>
    <sheet name="Sheet2" sheetId="2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7" l="1"/>
  <c r="C15" i="7"/>
  <c r="C16" i="7"/>
  <c r="C14" i="6"/>
  <c r="C15" i="6"/>
  <c r="C16" i="6"/>
  <c r="C16" i="5"/>
  <c r="C15" i="5"/>
  <c r="C14" i="5"/>
  <c r="C14" i="4"/>
  <c r="H3" i="4"/>
  <c r="H7" i="4"/>
  <c r="H4" i="4"/>
  <c r="H8" i="4"/>
  <c r="H5" i="4"/>
  <c r="H2" i="4"/>
  <c r="H6" i="4"/>
  <c r="D14" i="4"/>
  <c r="E14" i="4"/>
  <c r="D16" i="5"/>
  <c r="E16" i="5"/>
  <c r="D15" i="5"/>
  <c r="E15" i="5"/>
  <c r="D14" i="5"/>
  <c r="E14" i="5"/>
  <c r="E16" i="6"/>
  <c r="D14" i="6"/>
  <c r="D16" i="6"/>
  <c r="E14" i="6"/>
  <c r="E15" i="6"/>
  <c r="D15" i="6"/>
  <c r="E16" i="7"/>
  <c r="E14" i="7"/>
  <c r="E15" i="7"/>
  <c r="D16" i="7"/>
  <c r="D14" i="7"/>
  <c r="D15" i="7"/>
</calcChain>
</file>

<file path=xl/sharedStrings.xml><?xml version="1.0" encoding="utf-8"?>
<sst xmlns="http://schemas.openxmlformats.org/spreadsheetml/2006/main" count="34" uniqueCount="19">
  <si>
    <t>Month</t>
  </si>
  <si>
    <t>Timeline</t>
  </si>
  <si>
    <t>Values</t>
  </si>
  <si>
    <t>Forecast</t>
  </si>
  <si>
    <t>Lower Confidence Bound</t>
  </si>
  <si>
    <t>Upper Confidence Bound</t>
  </si>
  <si>
    <t>Statistic</t>
  </si>
  <si>
    <t>Value</t>
  </si>
  <si>
    <t>Alpha</t>
  </si>
  <si>
    <t>Beta</t>
  </si>
  <si>
    <t>Gamma</t>
  </si>
  <si>
    <t>MASE</t>
  </si>
  <si>
    <t>SMAPE</t>
  </si>
  <si>
    <t>MAE</t>
  </si>
  <si>
    <t>RMSE</t>
  </si>
  <si>
    <t>Between 2013 And 2014</t>
  </si>
  <si>
    <t>Between 2016 And 2017</t>
  </si>
  <si>
    <t>Whole Data</t>
  </si>
  <si>
    <t>Last Three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</si>
</sst>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" fontId="1" fillId="0" borderId="0" xfId="0" applyNumberFormat="1" applyFont="1"/>
    <xf numFmtId="16" fontId="0" fillId="0" borderId="0" xfId="0" applyNumberFormat="1"/>
    <xf numFmtId="0" fontId="0" fillId="0" borderId="0" xfId="0" applyNumberFormat="1"/>
    <xf numFmtId="2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15">
    <dxf>
      <numFmt numFmtId="2" formatCode="0.00"/>
    </dxf>
    <dxf>
      <numFmt numFmtId="2" formatCode="0.00"/>
    </dxf>
    <dxf>
      <numFmt numFmtId="0" formatCode="General"/>
    </dxf>
    <dxf>
      <numFmt numFmtId="21" formatCode="d\-mmm"/>
    </dxf>
    <dxf>
      <numFmt numFmtId="2" formatCode="0.00"/>
    </dxf>
    <dxf>
      <numFmt numFmtId="2" formatCode="0.00"/>
    </dxf>
    <dxf>
      <numFmt numFmtId="0" formatCode="General"/>
    </dxf>
    <dxf>
      <numFmt numFmtId="21" formatCode="d\-mmm"/>
    </dxf>
    <dxf>
      <numFmt numFmtId="2" formatCode="0.00"/>
    </dxf>
    <dxf>
      <numFmt numFmtId="2" formatCode="0.00"/>
    </dxf>
    <dxf>
      <numFmt numFmtId="0" formatCode="General"/>
    </dxf>
    <dxf>
      <numFmt numFmtId="21" formatCode="d\-mmm"/>
    </dxf>
    <dxf>
      <numFmt numFmtId="4" formatCode="#,##0.00"/>
    </dxf>
    <dxf>
      <numFmt numFmtId="0" formatCode="General"/>
    </dxf>
    <dxf>
      <numFmt numFmtId="21" formatCode="d\-m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Sheet4!$B$1</c:f>
              <c:strCache>
                <c:ptCount val="1"/>
                <c:pt idx="0">
                  <c:v>Values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Sheet4!$B$2:$B$14</c:f>
              <c:numCache>
                <c:formatCode>General</c:formatCode>
                <c:ptCount val="13"/>
                <c:pt idx="0">
                  <c:v>328</c:v>
                </c:pt>
                <c:pt idx="1">
                  <c:v>512</c:v>
                </c:pt>
                <c:pt idx="2">
                  <c:v>310</c:v>
                </c:pt>
                <c:pt idx="3">
                  <c:v>346</c:v>
                </c:pt>
                <c:pt idx="4">
                  <c:v>261</c:v>
                </c:pt>
                <c:pt idx="5">
                  <c:v>296</c:v>
                </c:pt>
                <c:pt idx="6">
                  <c:v>394</c:v>
                </c:pt>
                <c:pt idx="7">
                  <c:v>331</c:v>
                </c:pt>
                <c:pt idx="8">
                  <c:v>305</c:v>
                </c:pt>
                <c:pt idx="9">
                  <c:v>305</c:v>
                </c:pt>
                <c:pt idx="10">
                  <c:v>321</c:v>
                </c:pt>
                <c:pt idx="11">
                  <c:v>369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F1-47F0-AEB6-327A8BF1B831}"/>
            </c:ext>
          </c:extLst>
        </c:ser>
        <c:ser>
          <c:idx val="1"/>
          <c:order val="1"/>
          <c:tx>
            <c:strRef>
              <c:f>Sheet4!$C$1</c:f>
              <c:strCache>
                <c:ptCount val="1"/>
                <c:pt idx="0">
                  <c:v>Forecast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2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Sheet4!$A$2:$A$14</c:f>
              <c:numCache>
                <c:formatCode>d\-mmm</c:formatCode>
                <c:ptCount val="13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</c:numCache>
            </c:numRef>
          </c:cat>
          <c:val>
            <c:numRef>
              <c:f>Sheet4!$C$2:$C$14</c:f>
              <c:numCache>
                <c:formatCode>General</c:formatCode>
                <c:ptCount val="13"/>
                <c:pt idx="11">
                  <c:v>369</c:v>
                </c:pt>
                <c:pt idx="12">
                  <c:v>304.69844084934113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F1-47F0-AEB6-327A8BF1B831}"/>
            </c:ext>
          </c:extLst>
        </c:ser>
        <c:ser>
          <c:idx val="2"/>
          <c:order val="2"/>
          <c:tx>
            <c:strRef>
              <c:f>Sheet4!$D$1</c:f>
              <c:strCache>
                <c:ptCount val="1"/>
                <c:pt idx="0">
                  <c:v>Lower Confidence Bound</c:v>
                </c:pt>
              </c:strCache>
            </c:strRef>
          </c:tx>
          <c:spPr>
            <a:ln w="317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3"/>
              </a:solidFill>
              <a:ln>
                <a:noFill/>
              </a:ln>
              <a:effectLst/>
            </c:spPr>
          </c:marker>
          <c:dLbls>
            <c:dLbl>
              <c:idx val="11"/>
              <c:layout>
                <c:manualLayout>
                  <c:x val="-4.4635243223055739E-2"/>
                  <c:y val="6.419753086419753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8F1-47F0-AEB6-327A8BF1B83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Sheet4!$A$2:$A$14</c:f>
              <c:numCache>
                <c:formatCode>d\-mmm</c:formatCode>
                <c:ptCount val="13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</c:numCache>
            </c:numRef>
          </c:cat>
          <c:val>
            <c:numRef>
              <c:f>Sheet4!$D$2:$D$14</c:f>
              <c:numCache>
                <c:formatCode>General</c:formatCode>
                <c:ptCount val="13"/>
                <c:pt idx="11" formatCode="0.00">
                  <c:v>369</c:v>
                </c:pt>
                <c:pt idx="12" formatCode="0.00">
                  <c:v>173.94693511215834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F1-47F0-AEB6-327A8BF1B831}"/>
            </c:ext>
          </c:extLst>
        </c:ser>
        <c:ser>
          <c:idx val="3"/>
          <c:order val="3"/>
          <c:tx>
            <c:strRef>
              <c:f>Sheet4!$E$1</c:f>
              <c:strCache>
                <c:ptCount val="1"/>
                <c:pt idx="0">
                  <c:v>Upper Confidence Bound</c:v>
                </c:pt>
              </c:strCache>
            </c:strRef>
          </c:tx>
          <c:spPr>
            <a:ln w="317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4"/>
              </a:solidFill>
              <a:ln>
                <a:noFill/>
              </a:ln>
              <a:effectLst/>
            </c:spPr>
          </c:marker>
          <c:dLbls>
            <c:dLbl>
              <c:idx val="11"/>
              <c:layout>
                <c:manualLayout>
                  <c:x val="-4.7929050864689342E-2"/>
                  <c:y val="-5.92592592592592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8F1-47F0-AEB6-327A8BF1B83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Sheet4!$A$2:$A$14</c:f>
              <c:numCache>
                <c:formatCode>d\-mmm</c:formatCode>
                <c:ptCount val="13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</c:numCache>
            </c:numRef>
          </c:cat>
          <c:val>
            <c:numRef>
              <c:f>Sheet4!$E$2:$E$14</c:f>
              <c:numCache>
                <c:formatCode>General</c:formatCode>
                <c:ptCount val="13"/>
                <c:pt idx="11" formatCode="0.00">
                  <c:v>369</c:v>
                </c:pt>
                <c:pt idx="12" formatCode="0.00">
                  <c:v>435.44994658652388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F1-47F0-AEB6-327A8BF1B83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899349600"/>
        <c:axId val="1899344192"/>
      </c:lineChart>
      <c:catAx>
        <c:axId val="1899349600"/>
        <c:scaling>
          <c:orientation val="minMax"/>
        </c:scaling>
        <c:delete val="0"/>
        <c:axPos val="b"/>
        <c:majorTickMark val="none"/>
        <c:minorTickMark val="none"/>
        <c:tickLblPos val="low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9344192"/>
        <c:crosses val="autoZero"/>
        <c:auto val="1"/>
        <c:lblAlgn val="ctr"/>
        <c:lblOffset val="100"/>
        <c:noMultiLvlLbl val="0"/>
      </c:catAx>
      <c:valAx>
        <c:axId val="1899344192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899349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Sheet5!$B$1</c:f>
              <c:strCache>
                <c:ptCount val="1"/>
                <c:pt idx="0">
                  <c:v>Values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Sheet5!$B$2:$B$16</c:f>
              <c:numCache>
                <c:formatCode>General</c:formatCode>
                <c:ptCount val="15"/>
                <c:pt idx="0">
                  <c:v>328</c:v>
                </c:pt>
                <c:pt idx="1">
                  <c:v>512</c:v>
                </c:pt>
                <c:pt idx="2">
                  <c:v>310</c:v>
                </c:pt>
                <c:pt idx="3">
                  <c:v>346</c:v>
                </c:pt>
                <c:pt idx="4">
                  <c:v>261</c:v>
                </c:pt>
                <c:pt idx="5">
                  <c:v>296</c:v>
                </c:pt>
                <c:pt idx="6">
                  <c:v>394</c:v>
                </c:pt>
                <c:pt idx="7">
                  <c:v>331</c:v>
                </c:pt>
                <c:pt idx="8">
                  <c:v>305</c:v>
                </c:pt>
                <c:pt idx="9">
                  <c:v>305</c:v>
                </c:pt>
                <c:pt idx="10">
                  <c:v>321</c:v>
                </c:pt>
                <c:pt idx="11">
                  <c:v>369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7F-490D-9021-FA02101CDFC7}"/>
            </c:ext>
          </c:extLst>
        </c:ser>
        <c:ser>
          <c:idx val="1"/>
          <c:order val="1"/>
          <c:tx>
            <c:strRef>
              <c:f>Sheet5!$C$1</c:f>
              <c:strCache>
                <c:ptCount val="1"/>
                <c:pt idx="0">
                  <c:v>Forecast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2"/>
              </a:solidFill>
              <a:ln>
                <a:noFill/>
              </a:ln>
              <a:effectLst/>
            </c:spPr>
          </c:marker>
          <c:dLbls>
            <c:dLbl>
              <c:idx val="12"/>
              <c:layout>
                <c:manualLayout>
                  <c:x val="-6.7034954791524937E-2"/>
                  <c:y val="3.9682539682539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77F-490D-9021-FA02101CDFC7}"/>
                </c:ext>
              </c:extLst>
            </c:dLbl>
            <c:dLbl>
              <c:idx val="13"/>
              <c:layout>
                <c:manualLayout>
                  <c:x val="-6.3724792593577245E-2"/>
                  <c:y val="-3.968243552889232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9382589589409561E-2"/>
                      <c:h val="3.699745865100195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377F-490D-9021-FA02101CDFC7}"/>
                </c:ext>
              </c:extLst>
            </c:dLbl>
            <c:dLbl>
              <c:idx val="14"/>
              <c:layout>
                <c:manualLayout>
                  <c:x val="-5.634313089215387E-3"/>
                  <c:y val="5.291005291005290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77F-490D-9021-FA02101CDFC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Sheet5!$A$2:$A$16</c:f>
              <c:numCache>
                <c:formatCode>d\-mmm</c:formatCode>
                <c:ptCount val="15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</c:numCache>
            </c:numRef>
          </c:cat>
          <c:val>
            <c:numRef>
              <c:f>Sheet5!$C$2:$C$16</c:f>
              <c:numCache>
                <c:formatCode>General</c:formatCode>
                <c:ptCount val="15"/>
                <c:pt idx="11">
                  <c:v>369</c:v>
                </c:pt>
                <c:pt idx="12">
                  <c:v>304.69844084934113</c:v>
                </c:pt>
                <c:pt idx="13">
                  <c:v>300.75477121604484</c:v>
                </c:pt>
                <c:pt idx="14">
                  <c:v>296.81110158274834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7F-490D-9021-FA02101CDFC7}"/>
            </c:ext>
          </c:extLst>
        </c:ser>
        <c:ser>
          <c:idx val="2"/>
          <c:order val="2"/>
          <c:tx>
            <c:strRef>
              <c:f>Sheet5!$D$1</c:f>
              <c:strCache>
                <c:ptCount val="1"/>
                <c:pt idx="0">
                  <c:v>Lower Confidence Bound</c:v>
                </c:pt>
              </c:strCache>
            </c:strRef>
          </c:tx>
          <c:spPr>
            <a:ln w="317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3"/>
              </a:solidFill>
              <a:ln>
                <a:noFill/>
              </a:ln>
              <a:effectLst/>
            </c:spPr>
          </c:marker>
          <c:dLbls>
            <c:dLbl>
              <c:idx val="11"/>
              <c:layout>
                <c:manualLayout>
                  <c:x val="-4.3346022765921019E-2"/>
                  <c:y val="-7.01754385964912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77F-490D-9021-FA02101CDFC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Sheet5!$A$2:$A$16</c:f>
              <c:numCache>
                <c:formatCode>d\-mmm</c:formatCode>
                <c:ptCount val="15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</c:numCache>
            </c:numRef>
          </c:cat>
          <c:val>
            <c:numRef>
              <c:f>Sheet5!$D$2:$D$16</c:f>
              <c:numCache>
                <c:formatCode>General</c:formatCode>
                <c:ptCount val="15"/>
                <c:pt idx="11" formatCode="0.00">
                  <c:v>369</c:v>
                </c:pt>
                <c:pt idx="12" formatCode="0.00">
                  <c:v>173.94693511215834</c:v>
                </c:pt>
                <c:pt idx="13" formatCode="0.00">
                  <c:v>169.33805956081926</c:v>
                </c:pt>
                <c:pt idx="14" formatCode="0.00">
                  <c:v>164.71939695628762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77F-490D-9021-FA02101CDFC7}"/>
            </c:ext>
          </c:extLst>
        </c:ser>
        <c:ser>
          <c:idx val="3"/>
          <c:order val="3"/>
          <c:tx>
            <c:strRef>
              <c:f>Sheet5!$E$1</c:f>
              <c:strCache>
                <c:ptCount val="1"/>
                <c:pt idx="0">
                  <c:v>Upper Confidence Bound</c:v>
                </c:pt>
              </c:strCache>
            </c:strRef>
          </c:tx>
          <c:spPr>
            <a:ln w="317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4"/>
              </a:solidFill>
              <a:ln>
                <a:noFill/>
              </a:ln>
              <a:effectLst/>
            </c:spPr>
          </c:marker>
          <c:dLbls>
            <c:dLbl>
              <c:idx val="11"/>
              <c:layout>
                <c:manualLayout>
                  <c:x val="-4.0367172602084257E-2"/>
                  <c:y val="7.89473684210526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77F-490D-9021-FA02101CDFC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Sheet5!$A$2:$A$16</c:f>
              <c:numCache>
                <c:formatCode>d\-mmm</c:formatCode>
                <c:ptCount val="15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</c:numCache>
            </c:numRef>
          </c:cat>
          <c:val>
            <c:numRef>
              <c:f>Sheet5!$E$2:$E$16</c:f>
              <c:numCache>
                <c:formatCode>General</c:formatCode>
                <c:ptCount val="15"/>
                <c:pt idx="11" formatCode="0.00">
                  <c:v>369</c:v>
                </c:pt>
                <c:pt idx="12" formatCode="0.00">
                  <c:v>435.44994658652388</c:v>
                </c:pt>
                <c:pt idx="13" formatCode="0.00">
                  <c:v>432.17148287127043</c:v>
                </c:pt>
                <c:pt idx="14" formatCode="0.00">
                  <c:v>428.90280620920907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77F-490D-9021-FA02101CDFC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899091728"/>
        <c:axId val="1899103376"/>
      </c:lineChart>
      <c:catAx>
        <c:axId val="1899091728"/>
        <c:scaling>
          <c:orientation val="minMax"/>
        </c:scaling>
        <c:delete val="0"/>
        <c:axPos val="b"/>
        <c:majorTickMark val="none"/>
        <c:minorTickMark val="none"/>
        <c:tickLblPos val="low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9103376"/>
        <c:crosses val="autoZero"/>
        <c:auto val="1"/>
        <c:lblAlgn val="ctr"/>
        <c:lblOffset val="100"/>
        <c:noMultiLvlLbl val="0"/>
      </c:catAx>
      <c:valAx>
        <c:axId val="1899103376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899091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066529727262354E-2"/>
          <c:y val="3.896103896103896E-2"/>
          <c:w val="0.91815914315058444"/>
          <c:h val="0.7529290656849712"/>
        </c:manualLayout>
      </c:layout>
      <c:lineChart>
        <c:grouping val="standard"/>
        <c:varyColors val="0"/>
        <c:ser>
          <c:idx val="0"/>
          <c:order val="0"/>
          <c:tx>
            <c:strRef>
              <c:f>Sheet6!$B$1</c:f>
              <c:strCache>
                <c:ptCount val="1"/>
                <c:pt idx="0">
                  <c:v>Values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Sheet6!$B$2:$B$16</c:f>
              <c:numCache>
                <c:formatCode>General</c:formatCode>
                <c:ptCount val="15"/>
                <c:pt idx="0">
                  <c:v>328</c:v>
                </c:pt>
                <c:pt idx="1">
                  <c:v>512</c:v>
                </c:pt>
                <c:pt idx="2">
                  <c:v>310</c:v>
                </c:pt>
                <c:pt idx="3">
                  <c:v>346</c:v>
                </c:pt>
                <c:pt idx="4">
                  <c:v>261</c:v>
                </c:pt>
                <c:pt idx="5">
                  <c:v>296</c:v>
                </c:pt>
                <c:pt idx="6">
                  <c:v>394</c:v>
                </c:pt>
                <c:pt idx="7">
                  <c:v>331</c:v>
                </c:pt>
                <c:pt idx="8">
                  <c:v>305</c:v>
                </c:pt>
                <c:pt idx="9">
                  <c:v>305</c:v>
                </c:pt>
                <c:pt idx="10">
                  <c:v>321</c:v>
                </c:pt>
                <c:pt idx="11">
                  <c:v>369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41-423B-A85C-B4A90B288531}"/>
            </c:ext>
          </c:extLst>
        </c:ser>
        <c:ser>
          <c:idx val="1"/>
          <c:order val="1"/>
          <c:tx>
            <c:strRef>
              <c:f>Sheet6!$C$1</c:f>
              <c:strCache>
                <c:ptCount val="1"/>
                <c:pt idx="0">
                  <c:v>Forecast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2"/>
              </a:solidFill>
              <a:ln>
                <a:noFill/>
              </a:ln>
              <a:effectLst/>
            </c:spPr>
          </c:marker>
          <c:dLbls>
            <c:dLbl>
              <c:idx val="12"/>
              <c:layout>
                <c:manualLayout>
                  <c:x val="-6.0028873846335269E-2"/>
                  <c:y val="3.46320346320346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241-423B-A85C-B4A90B288531}"/>
                </c:ext>
              </c:extLst>
            </c:dLbl>
            <c:dLbl>
              <c:idx val="13"/>
              <c:layout>
                <c:manualLayout>
                  <c:x val="-6.1587963338072101E-2"/>
                  <c:y val="-5.62770562770563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241-423B-A85C-B4A90B288531}"/>
                </c:ext>
              </c:extLst>
            </c:dLbl>
            <c:dLbl>
              <c:idx val="14"/>
              <c:layout>
                <c:manualLayout>
                  <c:x val="-1.1280442143048302E-2"/>
                  <c:y val="3.03030303030303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241-423B-A85C-B4A90B28853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Sheet6!$A$2:$A$16</c:f>
              <c:numCache>
                <c:formatCode>d\-mmm</c:formatCode>
                <c:ptCount val="15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</c:numCache>
            </c:numRef>
          </c:cat>
          <c:val>
            <c:numRef>
              <c:f>Sheet6!$C$2:$C$16</c:f>
              <c:numCache>
                <c:formatCode>General</c:formatCode>
                <c:ptCount val="15"/>
                <c:pt idx="11">
                  <c:v>369</c:v>
                </c:pt>
                <c:pt idx="12">
                  <c:v>304.69844084934113</c:v>
                </c:pt>
                <c:pt idx="13">
                  <c:v>300.75477121604484</c:v>
                </c:pt>
                <c:pt idx="14">
                  <c:v>296.81110158274834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241-423B-A85C-B4A90B288531}"/>
            </c:ext>
          </c:extLst>
        </c:ser>
        <c:ser>
          <c:idx val="2"/>
          <c:order val="2"/>
          <c:tx>
            <c:strRef>
              <c:f>Sheet6!$D$1</c:f>
              <c:strCache>
                <c:ptCount val="1"/>
                <c:pt idx="0">
                  <c:v>Lower Confidence Bound</c:v>
                </c:pt>
              </c:strCache>
            </c:strRef>
          </c:tx>
          <c:spPr>
            <a:ln w="317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3"/>
              </a:solidFill>
              <a:ln>
                <a:noFill/>
              </a:ln>
              <a:effectLst/>
            </c:spPr>
          </c:marker>
          <c:dLbls>
            <c:dLbl>
              <c:idx val="11"/>
              <c:layout>
                <c:manualLayout>
                  <c:x val="-4.8491611607482644E-2"/>
                  <c:y val="7.792207792207783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241-423B-A85C-B4A90B28853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Sheet6!$A$2:$A$16</c:f>
              <c:numCache>
                <c:formatCode>d\-mmm</c:formatCode>
                <c:ptCount val="15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</c:numCache>
            </c:numRef>
          </c:cat>
          <c:val>
            <c:numRef>
              <c:f>Sheet6!$D$2:$D$16</c:f>
              <c:numCache>
                <c:formatCode>General</c:formatCode>
                <c:ptCount val="15"/>
                <c:pt idx="11" formatCode="0.00">
                  <c:v>369</c:v>
                </c:pt>
                <c:pt idx="12" formatCode="0.00">
                  <c:v>173.94693511215834</c:v>
                </c:pt>
                <c:pt idx="13" formatCode="0.00">
                  <c:v>169.33805956081926</c:v>
                </c:pt>
                <c:pt idx="14" formatCode="0.00">
                  <c:v>164.71939695628762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241-423B-A85C-B4A90B288531}"/>
            </c:ext>
          </c:extLst>
        </c:ser>
        <c:ser>
          <c:idx val="3"/>
          <c:order val="3"/>
          <c:tx>
            <c:strRef>
              <c:f>Sheet6!$E$1</c:f>
              <c:strCache>
                <c:ptCount val="1"/>
                <c:pt idx="0">
                  <c:v>Upper Confidence Bound</c:v>
                </c:pt>
              </c:strCache>
            </c:strRef>
          </c:tx>
          <c:spPr>
            <a:ln w="317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4"/>
              </a:solidFill>
              <a:ln>
                <a:noFill/>
              </a:ln>
              <a:effectLst/>
            </c:spPr>
          </c:marker>
          <c:dLbls>
            <c:dLbl>
              <c:idx val="11"/>
              <c:layout>
                <c:manualLayout>
                  <c:x val="-4.5373432624009113E-2"/>
                  <c:y val="-6.06060606060606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241-423B-A85C-B4A90B28853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Sheet6!$A$2:$A$16</c:f>
              <c:numCache>
                <c:formatCode>d\-mmm</c:formatCode>
                <c:ptCount val="15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</c:numCache>
            </c:numRef>
          </c:cat>
          <c:val>
            <c:numRef>
              <c:f>Sheet6!$E$2:$E$16</c:f>
              <c:numCache>
                <c:formatCode>General</c:formatCode>
                <c:ptCount val="15"/>
                <c:pt idx="11" formatCode="0.00">
                  <c:v>369</c:v>
                </c:pt>
                <c:pt idx="12" formatCode="0.00">
                  <c:v>435.44994658652388</c:v>
                </c:pt>
                <c:pt idx="13" formatCode="0.00">
                  <c:v>432.17148287127043</c:v>
                </c:pt>
                <c:pt idx="14" formatCode="0.00">
                  <c:v>428.90280620920907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241-423B-A85C-B4A90B28853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826575440"/>
        <c:axId val="1826576272"/>
      </c:lineChart>
      <c:catAx>
        <c:axId val="1826575440"/>
        <c:scaling>
          <c:orientation val="minMax"/>
        </c:scaling>
        <c:delete val="0"/>
        <c:axPos val="b"/>
        <c:majorTickMark val="none"/>
        <c:minorTickMark val="none"/>
        <c:tickLblPos val="low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6576272"/>
        <c:crosses val="autoZero"/>
        <c:auto val="1"/>
        <c:lblAlgn val="ctr"/>
        <c:lblOffset val="100"/>
        <c:noMultiLvlLbl val="0"/>
      </c:catAx>
      <c:valAx>
        <c:axId val="1826576272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82657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Sheet7!$B$1</c:f>
              <c:strCache>
                <c:ptCount val="1"/>
                <c:pt idx="0">
                  <c:v>Values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Sheet7!$B$2:$B$16</c:f>
              <c:numCache>
                <c:formatCode>General</c:formatCode>
                <c:ptCount val="15"/>
                <c:pt idx="0">
                  <c:v>328</c:v>
                </c:pt>
                <c:pt idx="1">
                  <c:v>512</c:v>
                </c:pt>
                <c:pt idx="2">
                  <c:v>310</c:v>
                </c:pt>
                <c:pt idx="3">
                  <c:v>346</c:v>
                </c:pt>
                <c:pt idx="4">
                  <c:v>261</c:v>
                </c:pt>
                <c:pt idx="5">
                  <c:v>296</c:v>
                </c:pt>
                <c:pt idx="6">
                  <c:v>394</c:v>
                </c:pt>
                <c:pt idx="7">
                  <c:v>331</c:v>
                </c:pt>
                <c:pt idx="8">
                  <c:v>305</c:v>
                </c:pt>
                <c:pt idx="9">
                  <c:v>305</c:v>
                </c:pt>
                <c:pt idx="10">
                  <c:v>321</c:v>
                </c:pt>
                <c:pt idx="11">
                  <c:v>369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E68-4EC8-A1F7-12FA964A9199}"/>
            </c:ext>
          </c:extLst>
        </c:ser>
        <c:ser>
          <c:idx val="1"/>
          <c:order val="1"/>
          <c:tx>
            <c:strRef>
              <c:f>Sheet7!$C$1</c:f>
              <c:strCache>
                <c:ptCount val="1"/>
                <c:pt idx="0">
                  <c:v>Forecast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2"/>
              </a:solidFill>
              <a:ln>
                <a:noFill/>
              </a:ln>
              <a:effectLst/>
            </c:spPr>
          </c:marker>
          <c:dLbls>
            <c:dLbl>
              <c:idx val="12"/>
              <c:layout>
                <c:manualLayout>
                  <c:x val="-6.5222608043559768E-2"/>
                  <c:y val="-7.79220779220779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E68-4EC8-A1F7-12FA964A9199}"/>
                </c:ext>
              </c:extLst>
            </c:dLbl>
            <c:dLbl>
              <c:idx val="13"/>
              <c:layout>
                <c:manualLayout>
                  <c:x val="-6.2313786863598723E-2"/>
                  <c:y val="5.19480519480519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E68-4EC8-A1F7-12FA964A9199}"/>
                </c:ext>
              </c:extLst>
            </c:dLbl>
            <c:dLbl>
              <c:idx val="14"/>
              <c:layout>
                <c:manualLayout>
                  <c:x val="-1.5182709356148066E-16"/>
                  <c:y val="-7.79220779220778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E68-4EC8-A1F7-12FA964A91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Sheet7!$A$2:$A$16</c:f>
              <c:numCache>
                <c:formatCode>d\-mmm</c:formatCode>
                <c:ptCount val="15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</c:numCache>
            </c:numRef>
          </c:cat>
          <c:val>
            <c:numRef>
              <c:f>Sheet7!$C$2:$C$16</c:f>
              <c:numCache>
                <c:formatCode>General</c:formatCode>
                <c:ptCount val="15"/>
                <c:pt idx="11">
                  <c:v>369</c:v>
                </c:pt>
                <c:pt idx="12">
                  <c:v>304.69844084934113</c:v>
                </c:pt>
                <c:pt idx="13">
                  <c:v>300.75477121604484</c:v>
                </c:pt>
                <c:pt idx="14">
                  <c:v>296.81110158274834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E68-4EC8-A1F7-12FA964A9199}"/>
            </c:ext>
          </c:extLst>
        </c:ser>
        <c:ser>
          <c:idx val="2"/>
          <c:order val="2"/>
          <c:tx>
            <c:strRef>
              <c:f>Sheet7!$D$1</c:f>
              <c:strCache>
                <c:ptCount val="1"/>
                <c:pt idx="0">
                  <c:v>Lower Confidence Bound</c:v>
                </c:pt>
              </c:strCache>
            </c:strRef>
          </c:tx>
          <c:spPr>
            <a:ln w="317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3"/>
              </a:solidFill>
              <a:ln>
                <a:noFill/>
              </a:ln>
              <a:effectLst/>
            </c:spPr>
          </c:marker>
          <c:dLbls>
            <c:dLbl>
              <c:idx val="11"/>
              <c:layout>
                <c:manualLayout>
                  <c:x val="-5.8183270569439692E-2"/>
                  <c:y val="6.4935064935064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E68-4EC8-A1F7-12FA964A91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Sheet7!$A$2:$A$16</c:f>
              <c:numCache>
                <c:formatCode>d\-mmm</c:formatCode>
                <c:ptCount val="15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</c:numCache>
            </c:numRef>
          </c:cat>
          <c:val>
            <c:numRef>
              <c:f>Sheet7!$D$2:$D$16</c:f>
              <c:numCache>
                <c:formatCode>General</c:formatCode>
                <c:ptCount val="15"/>
                <c:pt idx="11" formatCode="0.00">
                  <c:v>369</c:v>
                </c:pt>
                <c:pt idx="12" formatCode="0.00">
                  <c:v>173.94693511215834</c:v>
                </c:pt>
                <c:pt idx="13" formatCode="0.00">
                  <c:v>169.33805956081926</c:v>
                </c:pt>
                <c:pt idx="14" formatCode="0.00">
                  <c:v>164.71939695628762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E68-4EC8-A1F7-12FA964A9199}"/>
            </c:ext>
          </c:extLst>
        </c:ser>
        <c:ser>
          <c:idx val="3"/>
          <c:order val="3"/>
          <c:tx>
            <c:strRef>
              <c:f>Sheet7!$E$1</c:f>
              <c:strCache>
                <c:ptCount val="1"/>
                <c:pt idx="0">
                  <c:v>Upper Confidence Bound</c:v>
                </c:pt>
              </c:strCache>
            </c:strRef>
          </c:tx>
          <c:spPr>
            <a:ln w="317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4"/>
              </a:solidFill>
              <a:ln>
                <a:noFill/>
              </a:ln>
              <a:effectLst/>
            </c:spPr>
          </c:marker>
          <c:dLbls>
            <c:dLbl>
              <c:idx val="11"/>
              <c:layout>
                <c:manualLayout>
                  <c:x val="-5.8183270569439692E-2"/>
                  <c:y val="-6.49350649350649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E68-4EC8-A1F7-12FA964A91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Sheet7!$A$2:$A$16</c:f>
              <c:numCache>
                <c:formatCode>d\-mmm</c:formatCode>
                <c:ptCount val="15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</c:numCache>
            </c:numRef>
          </c:cat>
          <c:val>
            <c:numRef>
              <c:f>Sheet7!$E$2:$E$16</c:f>
              <c:numCache>
                <c:formatCode>General</c:formatCode>
                <c:ptCount val="15"/>
                <c:pt idx="11" formatCode="0.00">
                  <c:v>369</c:v>
                </c:pt>
                <c:pt idx="12" formatCode="0.00">
                  <c:v>435.44994658652388</c:v>
                </c:pt>
                <c:pt idx="13" formatCode="0.00">
                  <c:v>432.17148287127043</c:v>
                </c:pt>
                <c:pt idx="14" formatCode="0.00">
                  <c:v>428.90280620920907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E68-4EC8-A1F7-12FA964A919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233376"/>
        <c:axId val="9222144"/>
      </c:lineChart>
      <c:catAx>
        <c:axId val="9233376"/>
        <c:scaling>
          <c:orientation val="minMax"/>
        </c:scaling>
        <c:delete val="0"/>
        <c:axPos val="b"/>
        <c:majorTickMark val="none"/>
        <c:minorTickMark val="none"/>
        <c:tickLblPos val="low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22144"/>
        <c:crosses val="autoZero"/>
        <c:auto val="1"/>
        <c:lblAlgn val="ctr"/>
        <c:lblOffset val="100"/>
        <c:noMultiLvlLbl val="0"/>
      </c:catAx>
      <c:valAx>
        <c:axId val="9222144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923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</xdr:colOff>
      <xdr:row>0</xdr:row>
      <xdr:rowOff>3810</xdr:rowOff>
    </xdr:from>
    <xdr:to>
      <xdr:col>17</xdr:col>
      <xdr:colOff>457200</xdr:colOff>
      <xdr:row>14</xdr:row>
      <xdr:rowOff>15240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</xdr:colOff>
      <xdr:row>0</xdr:row>
      <xdr:rowOff>38100</xdr:rowOff>
    </xdr:from>
    <xdr:to>
      <xdr:col>19</xdr:col>
      <xdr:colOff>22860</xdr:colOff>
      <xdr:row>16</xdr:row>
      <xdr:rowOff>7620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</xdr:colOff>
      <xdr:row>0</xdr:row>
      <xdr:rowOff>3810</xdr:rowOff>
    </xdr:from>
    <xdr:to>
      <xdr:col>18</xdr:col>
      <xdr:colOff>228600</xdr:colOff>
      <xdr:row>16</xdr:row>
      <xdr:rowOff>11430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</xdr:colOff>
      <xdr:row>0</xdr:row>
      <xdr:rowOff>0</xdr:rowOff>
    </xdr:from>
    <xdr:to>
      <xdr:col>15</xdr:col>
      <xdr:colOff>45720</xdr:colOff>
      <xdr:row>16</xdr:row>
      <xdr:rowOff>7620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E14" totalsRowShown="0">
  <autoFilter ref="A1:E14" xr:uid="{00000000-0009-0000-0100-000003000000}"/>
  <tableColumns count="5">
    <tableColumn id="1" xr3:uid="{00000000-0010-0000-0000-000001000000}" name="Timeline" dataDxfId="14"/>
    <tableColumn id="2" xr3:uid="{00000000-0010-0000-0000-000002000000}" name="Values" dataDxfId="13"/>
    <tableColumn id="3" xr3:uid="{00000000-0010-0000-0000-000003000000}" name="Forecast"/>
    <tableColumn id="4" xr3:uid="{00000000-0010-0000-0000-000004000000}" name="Lower Confidence Bound"/>
    <tableColumn id="5" xr3:uid="{00000000-0010-0000-0000-000005000000}" name="Upper Confidence Bound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G1:H8" totalsRowShown="0">
  <autoFilter ref="G1:H8" xr:uid="{00000000-0009-0000-0100-000004000000}"/>
  <tableColumns count="2">
    <tableColumn id="1" xr3:uid="{00000000-0010-0000-0100-000001000000}" name="Statistic"/>
    <tableColumn id="2" xr3:uid="{00000000-0010-0000-0100-000002000000}" name="Value" dataDxfId="1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1:E16" totalsRowShown="0">
  <autoFilter ref="A1:E16" xr:uid="{00000000-0009-0000-0100-000005000000}"/>
  <tableColumns count="5">
    <tableColumn id="1" xr3:uid="{00000000-0010-0000-0200-000001000000}" name="Timeline" dataDxfId="11"/>
    <tableColumn id="2" xr3:uid="{00000000-0010-0000-0200-000002000000}" name="Values"/>
    <tableColumn id="3" xr3:uid="{00000000-0010-0000-0200-000003000000}" name="Forecast" dataDxfId="10"/>
    <tableColumn id="4" xr3:uid="{00000000-0010-0000-0200-000004000000}" name="Lower Confidence Bound" dataDxfId="9"/>
    <tableColumn id="5" xr3:uid="{00000000-0010-0000-0200-000005000000}" name="Upper Confidence Bound" dataDxfId="8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le6" displayName="Table6" ref="A1:E16" totalsRowShown="0">
  <autoFilter ref="A1:E16" xr:uid="{00000000-0009-0000-0100-000006000000}"/>
  <tableColumns count="5">
    <tableColumn id="1" xr3:uid="{00000000-0010-0000-0300-000001000000}" name="Timeline" dataDxfId="7"/>
    <tableColumn id="2" xr3:uid="{00000000-0010-0000-0300-000002000000}" name="Values"/>
    <tableColumn id="3" xr3:uid="{00000000-0010-0000-0300-000003000000}" name="Forecast" dataDxfId="6"/>
    <tableColumn id="4" xr3:uid="{00000000-0010-0000-0300-000004000000}" name="Lower Confidence Bound" dataDxfId="5"/>
    <tableColumn id="5" xr3:uid="{00000000-0010-0000-0300-000005000000}" name="Upper Confidence Bound" dataDxfId="4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able7" displayName="Table7" ref="A1:E16" totalsRowShown="0">
  <autoFilter ref="A1:E16" xr:uid="{00000000-0009-0000-0100-000007000000}"/>
  <tableColumns count="5">
    <tableColumn id="1" xr3:uid="{00000000-0010-0000-0400-000001000000}" name="Timeline" dataDxfId="3"/>
    <tableColumn id="2" xr3:uid="{00000000-0010-0000-0400-000002000000}" name="Values"/>
    <tableColumn id="3" xr3:uid="{00000000-0010-0000-0400-000003000000}" name="Forecast" dataDxfId="2"/>
    <tableColumn id="4" xr3:uid="{00000000-0010-0000-0400-000004000000}" name="Lower Confidence Bound" dataDxfId="1"/>
    <tableColumn id="5" xr3:uid="{00000000-0010-0000-0400-000005000000}" name="Upper Confidence Boun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activeCell="G29" sqref="G29"/>
    </sheetView>
  </sheetViews>
  <sheetFormatPr defaultRowHeight="15" x14ac:dyDescent="0.25"/>
  <cols>
    <col min="1" max="1" width="10" customWidth="1"/>
    <col min="3" max="3" width="9.85546875" customWidth="1"/>
    <col min="4" max="4" width="24" customWidth="1"/>
    <col min="5" max="5" width="24.140625" customWidth="1"/>
    <col min="7" max="7" width="9.42578125" customWidth="1"/>
    <col min="8" max="8" width="7.7109375" customWidth="1"/>
  </cols>
  <sheetData>
    <row r="1" spans="1:8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  <c r="G1" t="s">
        <v>6</v>
      </c>
      <c r="H1" t="s">
        <v>7</v>
      </c>
    </row>
    <row r="2" spans="1:8" x14ac:dyDescent="0.25">
      <c r="A2" s="3">
        <v>43101</v>
      </c>
      <c r="B2" s="4">
        <v>328</v>
      </c>
      <c r="G2" t="s">
        <v>8</v>
      </c>
      <c r="H2" s="6">
        <f>_xlfn.FORECAST.ETS.STAT($B$2:$B$13,$A$2:$A$13,1,1,1)</f>
        <v>0.1</v>
      </c>
    </row>
    <row r="3" spans="1:8" x14ac:dyDescent="0.25">
      <c r="A3" s="3">
        <v>43132</v>
      </c>
      <c r="B3" s="4">
        <v>512</v>
      </c>
      <c r="G3" t="s">
        <v>9</v>
      </c>
      <c r="H3" s="6">
        <f>_xlfn.FORECAST.ETS.STAT($B$2:$B$13,$A$2:$A$13,2,1,1)</f>
        <v>1E-3</v>
      </c>
    </row>
    <row r="4" spans="1:8" x14ac:dyDescent="0.25">
      <c r="A4" s="3">
        <v>43160</v>
      </c>
      <c r="B4" s="4">
        <v>310</v>
      </c>
      <c r="G4" t="s">
        <v>10</v>
      </c>
      <c r="H4" s="6">
        <f>_xlfn.FORECAST.ETS.STAT($B$2:$B$13,$A$2:$A$13,3,1,1)</f>
        <v>2.2204460492503131E-16</v>
      </c>
    </row>
    <row r="5" spans="1:8" x14ac:dyDescent="0.25">
      <c r="A5" s="3">
        <v>43191</v>
      </c>
      <c r="B5" s="4">
        <v>346</v>
      </c>
      <c r="G5" t="s">
        <v>11</v>
      </c>
      <c r="H5" s="6">
        <f>_xlfn.FORECAST.ETS.STAT($B$2:$B$13,$A$2:$A$13,4,1,1)</f>
        <v>0.23898848096468836</v>
      </c>
    </row>
    <row r="6" spans="1:8" x14ac:dyDescent="0.25">
      <c r="A6" s="3">
        <v>43221</v>
      </c>
      <c r="B6" s="4">
        <v>261</v>
      </c>
      <c r="G6" t="s">
        <v>12</v>
      </c>
      <c r="H6" s="6">
        <f>_xlfn.FORECAST.ETS.STAT($B$2:$B$13,$A$2:$A$13,5,1,1)</f>
        <v>7.3250479961877363E-2</v>
      </c>
    </row>
    <row r="7" spans="1:8" x14ac:dyDescent="0.25">
      <c r="A7" s="3">
        <v>43252</v>
      </c>
      <c r="B7" s="4">
        <v>296</v>
      </c>
      <c r="G7" t="s">
        <v>13</v>
      </c>
      <c r="H7" s="6">
        <f>_xlfn.FORECAST.ETS.STAT($B$2:$B$13,$A$2:$A$13,6,1,1)</f>
        <v>24.001271731167989</v>
      </c>
    </row>
    <row r="8" spans="1:8" x14ac:dyDescent="0.25">
      <c r="A8" s="3">
        <v>43282</v>
      </c>
      <c r="B8" s="4">
        <v>394</v>
      </c>
      <c r="G8" t="s">
        <v>14</v>
      </c>
      <c r="H8" s="6">
        <f>_xlfn.FORECAST.ETS.STAT($B$2:$B$13,$A$2:$A$13,7,1,1)</f>
        <v>34.870785022809791</v>
      </c>
    </row>
    <row r="9" spans="1:8" x14ac:dyDescent="0.25">
      <c r="A9" s="3">
        <v>43313</v>
      </c>
      <c r="B9" s="4">
        <v>331</v>
      </c>
    </row>
    <row r="10" spans="1:8" x14ac:dyDescent="0.25">
      <c r="A10" s="3">
        <v>43344</v>
      </c>
      <c r="B10" s="4">
        <v>305</v>
      </c>
    </row>
    <row r="11" spans="1:8" x14ac:dyDescent="0.25">
      <c r="A11" s="3">
        <v>43374</v>
      </c>
      <c r="B11" s="4">
        <v>305</v>
      </c>
    </row>
    <row r="12" spans="1:8" x14ac:dyDescent="0.25">
      <c r="A12" s="3">
        <v>43405</v>
      </c>
      <c r="B12" s="4">
        <v>321</v>
      </c>
    </row>
    <row r="13" spans="1:8" x14ac:dyDescent="0.25">
      <c r="A13" s="3">
        <v>43435</v>
      </c>
      <c r="B13" s="4">
        <v>369</v>
      </c>
      <c r="C13" s="4">
        <v>369</v>
      </c>
      <c r="D13" s="5">
        <v>369</v>
      </c>
      <c r="E13" s="5">
        <v>369</v>
      </c>
    </row>
    <row r="14" spans="1:8" x14ac:dyDescent="0.25">
      <c r="A14" s="3">
        <v>43466</v>
      </c>
      <c r="C14" s="4">
        <f>_xlfn.FORECAST.ETS(A14,$B$2:$B$13,$A$2:$A$13,1,1)</f>
        <v>304.69844084934113</v>
      </c>
      <c r="D14" s="5">
        <f>C14-_xlfn.FORECAST.ETS.CONFINT(A14,$B$2:$B$13,$A$2:$A$13,0.95,1,1)</f>
        <v>173.94693511215834</v>
      </c>
      <c r="E14" s="5">
        <f>C14+_xlfn.FORECAST.ETS.CONFINT(A14,$B$2:$B$13,$A$2:$A$13,0.95,1,1)</f>
        <v>435.44994658652388</v>
      </c>
    </row>
    <row r="17" spans="5:5" x14ac:dyDescent="0.25">
      <c r="E17" t="s">
        <v>15</v>
      </c>
    </row>
  </sheetData>
  <pageMargins left="0.7" right="0.7" top="0.75" bottom="0.75" header="0.3" footer="0.3"/>
  <drawing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"/>
  <sheetViews>
    <sheetView workbookViewId="0">
      <selection activeCell="E29" sqref="E29"/>
    </sheetView>
  </sheetViews>
  <sheetFormatPr defaultRowHeight="15" x14ac:dyDescent="0.25"/>
  <cols>
    <col min="1" max="1" width="10" customWidth="1"/>
    <col min="3" max="3" width="9.85546875" customWidth="1"/>
    <col min="4" max="4" width="24" customWidth="1"/>
    <col min="5" max="5" width="24.140625" customWidth="1"/>
  </cols>
  <sheetData>
    <row r="1" spans="1:5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</row>
    <row r="2" spans="1:5" x14ac:dyDescent="0.25">
      <c r="A2" s="3">
        <v>43101</v>
      </c>
      <c r="B2" s="4">
        <v>328</v>
      </c>
    </row>
    <row r="3" spans="1:5" x14ac:dyDescent="0.25">
      <c r="A3" s="3">
        <v>43132</v>
      </c>
      <c r="B3" s="4">
        <v>512</v>
      </c>
    </row>
    <row r="4" spans="1:5" x14ac:dyDescent="0.25">
      <c r="A4" s="3">
        <v>43160</v>
      </c>
      <c r="B4" s="4">
        <v>310</v>
      </c>
    </row>
    <row r="5" spans="1:5" x14ac:dyDescent="0.25">
      <c r="A5" s="3">
        <v>43191</v>
      </c>
      <c r="B5" s="4">
        <v>346</v>
      </c>
    </row>
    <row r="6" spans="1:5" x14ac:dyDescent="0.25">
      <c r="A6" s="3">
        <v>43221</v>
      </c>
      <c r="B6" s="4">
        <v>261</v>
      </c>
    </row>
    <row r="7" spans="1:5" x14ac:dyDescent="0.25">
      <c r="A7" s="3">
        <v>43252</v>
      </c>
      <c r="B7" s="4">
        <v>296</v>
      </c>
    </row>
    <row r="8" spans="1:5" x14ac:dyDescent="0.25">
      <c r="A8" s="3">
        <v>43282</v>
      </c>
      <c r="B8" s="4">
        <v>394</v>
      </c>
    </row>
    <row r="9" spans="1:5" x14ac:dyDescent="0.25">
      <c r="A9" s="3">
        <v>43313</v>
      </c>
      <c r="B9" s="4">
        <v>331</v>
      </c>
    </row>
    <row r="10" spans="1:5" x14ac:dyDescent="0.25">
      <c r="A10" s="3">
        <v>43344</v>
      </c>
      <c r="B10" s="4">
        <v>305</v>
      </c>
    </row>
    <row r="11" spans="1:5" x14ac:dyDescent="0.25">
      <c r="A11" s="3">
        <v>43374</v>
      </c>
      <c r="B11" s="4">
        <v>305</v>
      </c>
    </row>
    <row r="12" spans="1:5" x14ac:dyDescent="0.25">
      <c r="A12" s="3">
        <v>43405</v>
      </c>
      <c r="B12" s="4">
        <v>321</v>
      </c>
    </row>
    <row r="13" spans="1:5" x14ac:dyDescent="0.25">
      <c r="A13" s="3">
        <v>43435</v>
      </c>
      <c r="B13" s="4">
        <v>369</v>
      </c>
      <c r="C13" s="4">
        <v>369</v>
      </c>
      <c r="D13" s="5">
        <v>369</v>
      </c>
      <c r="E13" s="5">
        <v>369</v>
      </c>
    </row>
    <row r="14" spans="1:5" x14ac:dyDescent="0.25">
      <c r="A14" s="3">
        <v>43466</v>
      </c>
      <c r="C14" s="4">
        <f>_xlfn.FORECAST.ETS(A14,$B$2:$B$13,$A$2:$A$13,1,1)</f>
        <v>304.69844084934113</v>
      </c>
      <c r="D14" s="5">
        <f>C14-_xlfn.FORECAST.ETS.CONFINT(A14,$B$2:$B$13,$A$2:$A$13,0.95,1,1)</f>
        <v>173.94693511215834</v>
      </c>
      <c r="E14" s="5">
        <f>C14+_xlfn.FORECAST.ETS.CONFINT(A14,$B$2:$B$13,$A$2:$A$13,0.95,1,1)</f>
        <v>435.44994658652388</v>
      </c>
    </row>
    <row r="15" spans="1:5" x14ac:dyDescent="0.25">
      <c r="A15" s="3">
        <v>43497</v>
      </c>
      <c r="C15" s="4">
        <f>_xlfn.FORECAST.ETS(A15,$B$2:$B$13,$A$2:$A$13,1,1)</f>
        <v>300.75477121604484</v>
      </c>
      <c r="D15" s="5">
        <f>C15-_xlfn.FORECAST.ETS.CONFINT(A15,$B$2:$B$13,$A$2:$A$13,0.95,1,1)</f>
        <v>169.33805956081926</v>
      </c>
      <c r="E15" s="5">
        <f>C15+_xlfn.FORECAST.ETS.CONFINT(A15,$B$2:$B$13,$A$2:$A$13,0.95,1,1)</f>
        <v>432.17148287127043</v>
      </c>
    </row>
    <row r="16" spans="1:5" x14ac:dyDescent="0.25">
      <c r="A16" s="3">
        <v>43525</v>
      </c>
      <c r="C16" s="4">
        <f>_xlfn.FORECAST.ETS(A16,$B$2:$B$13,$A$2:$A$13,1,1)</f>
        <v>296.81110158274834</v>
      </c>
      <c r="D16" s="5">
        <f>C16-_xlfn.FORECAST.ETS.CONFINT(A16,$B$2:$B$13,$A$2:$A$13,0.95,1,1)</f>
        <v>164.71939695628762</v>
      </c>
      <c r="E16" s="5">
        <f>C16+_xlfn.FORECAST.ETS.CONFINT(A16,$B$2:$B$13,$A$2:$A$13,0.95,1,1)</f>
        <v>428.90280620920907</v>
      </c>
    </row>
    <row r="19" spans="4:4" x14ac:dyDescent="0.25">
      <c r="D19" t="s">
        <v>16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9"/>
  <sheetViews>
    <sheetView workbookViewId="0">
      <selection activeCell="G28" sqref="G28"/>
    </sheetView>
  </sheetViews>
  <sheetFormatPr defaultRowHeight="15" x14ac:dyDescent="0.25"/>
  <cols>
    <col min="1" max="1" width="10" customWidth="1"/>
    <col min="3" max="3" width="9.85546875" customWidth="1"/>
    <col min="4" max="4" width="24" customWidth="1"/>
    <col min="5" max="5" width="24.140625" customWidth="1"/>
    <col min="7" max="7" width="10.42578125" customWidth="1"/>
  </cols>
  <sheetData>
    <row r="1" spans="1:5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</row>
    <row r="2" spans="1:5" x14ac:dyDescent="0.25">
      <c r="A2" s="3">
        <v>43101</v>
      </c>
      <c r="B2" s="4">
        <v>328</v>
      </c>
    </row>
    <row r="3" spans="1:5" x14ac:dyDescent="0.25">
      <c r="A3" s="3">
        <v>43132</v>
      </c>
      <c r="B3" s="4">
        <v>512</v>
      </c>
    </row>
    <row r="4" spans="1:5" x14ac:dyDescent="0.25">
      <c r="A4" s="3">
        <v>43160</v>
      </c>
      <c r="B4" s="4">
        <v>310</v>
      </c>
    </row>
    <row r="5" spans="1:5" x14ac:dyDescent="0.25">
      <c r="A5" s="3">
        <v>43191</v>
      </c>
      <c r="B5" s="4">
        <v>346</v>
      </c>
    </row>
    <row r="6" spans="1:5" x14ac:dyDescent="0.25">
      <c r="A6" s="3">
        <v>43221</v>
      </c>
      <c r="B6" s="4">
        <v>261</v>
      </c>
    </row>
    <row r="7" spans="1:5" x14ac:dyDescent="0.25">
      <c r="A7" s="3">
        <v>43252</v>
      </c>
      <c r="B7" s="4">
        <v>296</v>
      </c>
    </row>
    <row r="8" spans="1:5" x14ac:dyDescent="0.25">
      <c r="A8" s="3">
        <v>43282</v>
      </c>
      <c r="B8" s="4">
        <v>394</v>
      </c>
    </row>
    <row r="9" spans="1:5" x14ac:dyDescent="0.25">
      <c r="A9" s="3">
        <v>43313</v>
      </c>
      <c r="B9" s="4">
        <v>331</v>
      </c>
    </row>
    <row r="10" spans="1:5" x14ac:dyDescent="0.25">
      <c r="A10" s="3">
        <v>43344</v>
      </c>
      <c r="B10" s="4">
        <v>305</v>
      </c>
    </row>
    <row r="11" spans="1:5" x14ac:dyDescent="0.25">
      <c r="A11" s="3">
        <v>43374</v>
      </c>
      <c r="B11" s="4">
        <v>305</v>
      </c>
    </row>
    <row r="12" spans="1:5" x14ac:dyDescent="0.25">
      <c r="A12" s="3">
        <v>43405</v>
      </c>
      <c r="B12" s="4">
        <v>321</v>
      </c>
    </row>
    <row r="13" spans="1:5" x14ac:dyDescent="0.25">
      <c r="A13" s="3">
        <v>43435</v>
      </c>
      <c r="B13" s="4">
        <v>369</v>
      </c>
      <c r="C13" s="4">
        <v>369</v>
      </c>
      <c r="D13" s="5">
        <v>369</v>
      </c>
      <c r="E13" s="5">
        <v>369</v>
      </c>
    </row>
    <row r="14" spans="1:5" x14ac:dyDescent="0.25">
      <c r="A14" s="3">
        <v>43466</v>
      </c>
      <c r="C14" s="4">
        <f>_xlfn.FORECAST.ETS(A14,$B$2:$B$13,$A$2:$A$13,1,1)</f>
        <v>304.69844084934113</v>
      </c>
      <c r="D14" s="5">
        <f>C14-_xlfn.FORECAST.ETS.CONFINT(A14,$B$2:$B$13,$A$2:$A$13,0.95,1,1)</f>
        <v>173.94693511215834</v>
      </c>
      <c r="E14" s="5">
        <f>C14+_xlfn.FORECAST.ETS.CONFINT(A14,$B$2:$B$13,$A$2:$A$13,0.95,1,1)</f>
        <v>435.44994658652388</v>
      </c>
    </row>
    <row r="15" spans="1:5" x14ac:dyDescent="0.25">
      <c r="A15" s="3">
        <v>43497</v>
      </c>
      <c r="C15" s="4">
        <f>_xlfn.FORECAST.ETS(A15,$B$2:$B$13,$A$2:$A$13,1,1)</f>
        <v>300.75477121604484</v>
      </c>
      <c r="D15" s="5">
        <f>C15-_xlfn.FORECAST.ETS.CONFINT(A15,$B$2:$B$13,$A$2:$A$13,0.95,1,1)</f>
        <v>169.33805956081926</v>
      </c>
      <c r="E15" s="5">
        <f>C15+_xlfn.FORECAST.ETS.CONFINT(A15,$B$2:$B$13,$A$2:$A$13,0.95,1,1)</f>
        <v>432.17148287127043</v>
      </c>
    </row>
    <row r="16" spans="1:5" x14ac:dyDescent="0.25">
      <c r="A16" s="3">
        <v>43525</v>
      </c>
      <c r="C16" s="4">
        <f>_xlfn.FORECAST.ETS(A16,$B$2:$B$13,$A$2:$A$13,1,1)</f>
        <v>296.81110158274834</v>
      </c>
      <c r="D16" s="5">
        <f>C16-_xlfn.FORECAST.ETS.CONFINT(A16,$B$2:$B$13,$A$2:$A$13,0.95,1,1)</f>
        <v>164.71939695628762</v>
      </c>
      <c r="E16" s="5">
        <f>C16+_xlfn.FORECAST.ETS.CONFINT(A16,$B$2:$B$13,$A$2:$A$13,0.95,1,1)</f>
        <v>428.90280620920907</v>
      </c>
    </row>
    <row r="19" spans="7:7" x14ac:dyDescent="0.25">
      <c r="G19" t="s">
        <v>17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9"/>
  <sheetViews>
    <sheetView workbookViewId="0">
      <selection activeCell="E26" sqref="E26"/>
    </sheetView>
  </sheetViews>
  <sheetFormatPr defaultRowHeight="15" x14ac:dyDescent="0.25"/>
  <cols>
    <col min="1" max="1" width="10" customWidth="1"/>
    <col min="3" max="3" width="9.85546875" customWidth="1"/>
    <col min="4" max="4" width="24" customWidth="1"/>
    <col min="5" max="5" width="24.140625" customWidth="1"/>
  </cols>
  <sheetData>
    <row r="1" spans="1:5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</row>
    <row r="2" spans="1:5" x14ac:dyDescent="0.25">
      <c r="A2" s="3">
        <v>43101</v>
      </c>
      <c r="B2" s="4">
        <v>328</v>
      </c>
    </row>
    <row r="3" spans="1:5" x14ac:dyDescent="0.25">
      <c r="A3" s="3">
        <v>43132</v>
      </c>
      <c r="B3" s="4">
        <v>512</v>
      </c>
    </row>
    <row r="4" spans="1:5" x14ac:dyDescent="0.25">
      <c r="A4" s="3">
        <v>43160</v>
      </c>
      <c r="B4" s="4">
        <v>310</v>
      </c>
    </row>
    <row r="5" spans="1:5" x14ac:dyDescent="0.25">
      <c r="A5" s="3">
        <v>43191</v>
      </c>
      <c r="B5" s="4">
        <v>346</v>
      </c>
    </row>
    <row r="6" spans="1:5" x14ac:dyDescent="0.25">
      <c r="A6" s="3">
        <v>43221</v>
      </c>
      <c r="B6" s="4">
        <v>261</v>
      </c>
    </row>
    <row r="7" spans="1:5" x14ac:dyDescent="0.25">
      <c r="A7" s="3">
        <v>43252</v>
      </c>
      <c r="B7" s="4">
        <v>296</v>
      </c>
    </row>
    <row r="8" spans="1:5" x14ac:dyDescent="0.25">
      <c r="A8" s="3">
        <v>43282</v>
      </c>
      <c r="B8" s="4">
        <v>394</v>
      </c>
    </row>
    <row r="9" spans="1:5" x14ac:dyDescent="0.25">
      <c r="A9" s="3">
        <v>43313</v>
      </c>
      <c r="B9" s="4">
        <v>331</v>
      </c>
    </row>
    <row r="10" spans="1:5" x14ac:dyDescent="0.25">
      <c r="A10" s="3">
        <v>43344</v>
      </c>
      <c r="B10" s="4">
        <v>305</v>
      </c>
    </row>
    <row r="11" spans="1:5" x14ac:dyDescent="0.25">
      <c r="A11" s="3">
        <v>43374</v>
      </c>
      <c r="B11" s="4">
        <v>305</v>
      </c>
    </row>
    <row r="12" spans="1:5" x14ac:dyDescent="0.25">
      <c r="A12" s="3">
        <v>43405</v>
      </c>
      <c r="B12" s="4">
        <v>321</v>
      </c>
    </row>
    <row r="13" spans="1:5" x14ac:dyDescent="0.25">
      <c r="A13" s="3">
        <v>43435</v>
      </c>
      <c r="B13" s="4">
        <v>369</v>
      </c>
      <c r="C13" s="4">
        <v>369</v>
      </c>
      <c r="D13" s="5">
        <v>369</v>
      </c>
      <c r="E13" s="5">
        <v>369</v>
      </c>
    </row>
    <row r="14" spans="1:5" x14ac:dyDescent="0.25">
      <c r="A14" s="3">
        <v>43466</v>
      </c>
      <c r="C14" s="4">
        <f>_xlfn.FORECAST.ETS(A14,$B$2:$B$13,$A$2:$A$13,1,1)</f>
        <v>304.69844084934113</v>
      </c>
      <c r="D14" s="5">
        <f>C14-_xlfn.FORECAST.ETS.CONFINT(A14,$B$2:$B$13,$A$2:$A$13,0.95,1,1)</f>
        <v>173.94693511215834</v>
      </c>
      <c r="E14" s="5">
        <f>C14+_xlfn.FORECAST.ETS.CONFINT(A14,$B$2:$B$13,$A$2:$A$13,0.95,1,1)</f>
        <v>435.44994658652388</v>
      </c>
    </row>
    <row r="15" spans="1:5" x14ac:dyDescent="0.25">
      <c r="A15" s="3">
        <v>43497</v>
      </c>
      <c r="C15" s="4">
        <f>_xlfn.FORECAST.ETS(A15,$B$2:$B$13,$A$2:$A$13,1,1)</f>
        <v>300.75477121604484</v>
      </c>
      <c r="D15" s="5">
        <f>C15-_xlfn.FORECAST.ETS.CONFINT(A15,$B$2:$B$13,$A$2:$A$13,0.95,1,1)</f>
        <v>169.33805956081926</v>
      </c>
      <c r="E15" s="5">
        <f>C15+_xlfn.FORECAST.ETS.CONFINT(A15,$B$2:$B$13,$A$2:$A$13,0.95,1,1)</f>
        <v>432.17148287127043</v>
      </c>
    </row>
    <row r="16" spans="1:5" x14ac:dyDescent="0.25">
      <c r="A16" s="3">
        <v>43525</v>
      </c>
      <c r="C16" s="4">
        <f>_xlfn.FORECAST.ETS(A16,$B$2:$B$13,$A$2:$A$13,1,1)</f>
        <v>296.81110158274834</v>
      </c>
      <c r="D16" s="5">
        <f>C16-_xlfn.FORECAST.ETS.CONFINT(A16,$B$2:$B$13,$A$2:$A$13,0.95,1,1)</f>
        <v>164.71939695628762</v>
      </c>
      <c r="E16" s="5">
        <f>C16+_xlfn.FORECAST.ETS.CONFINT(A16,$B$2:$B$13,$A$2:$A$13,0.95,1,1)</f>
        <v>428.90280620920907</v>
      </c>
    </row>
    <row r="19" spans="4:4" x14ac:dyDescent="0.25">
      <c r="D19" t="s">
        <v>18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3"/>
  <sheetViews>
    <sheetView workbookViewId="0">
      <selection activeCell="H24" sqref="H24"/>
    </sheetView>
  </sheetViews>
  <sheetFormatPr defaultRowHeight="15" x14ac:dyDescent="0.25"/>
  <sheetData>
    <row r="1" spans="1:6" x14ac:dyDescent="0.25">
      <c r="A1" s="1" t="s">
        <v>0</v>
      </c>
      <c r="B1" s="1">
        <v>2013</v>
      </c>
      <c r="C1" s="1">
        <v>2014</v>
      </c>
      <c r="D1" s="1">
        <v>2015</v>
      </c>
      <c r="E1" s="1">
        <v>2016</v>
      </c>
      <c r="F1" s="1">
        <v>2017</v>
      </c>
    </row>
    <row r="2" spans="1:6" x14ac:dyDescent="0.25">
      <c r="A2" s="2">
        <v>43101</v>
      </c>
      <c r="B2">
        <v>211</v>
      </c>
      <c r="C2">
        <v>244</v>
      </c>
      <c r="D2">
        <v>291</v>
      </c>
      <c r="E2">
        <v>323</v>
      </c>
      <c r="F2">
        <v>328</v>
      </c>
    </row>
    <row r="3" spans="1:6" x14ac:dyDescent="0.25">
      <c r="A3" s="2">
        <v>43132</v>
      </c>
      <c r="B3">
        <v>338</v>
      </c>
      <c r="C3">
        <v>403</v>
      </c>
      <c r="D3">
        <v>386</v>
      </c>
      <c r="E3">
        <v>478</v>
      </c>
      <c r="F3">
        <v>512</v>
      </c>
    </row>
    <row r="4" spans="1:6" x14ac:dyDescent="0.25">
      <c r="A4" s="2">
        <v>43160</v>
      </c>
      <c r="B4">
        <v>191</v>
      </c>
      <c r="C4">
        <v>213</v>
      </c>
      <c r="D4">
        <v>335</v>
      </c>
      <c r="E4">
        <v>327</v>
      </c>
      <c r="F4">
        <v>310</v>
      </c>
    </row>
    <row r="5" spans="1:6" x14ac:dyDescent="0.25">
      <c r="A5" s="2">
        <v>43191</v>
      </c>
      <c r="B5">
        <v>192</v>
      </c>
      <c r="C5">
        <v>244</v>
      </c>
      <c r="D5">
        <v>278</v>
      </c>
      <c r="E5">
        <v>327</v>
      </c>
      <c r="F5">
        <v>346</v>
      </c>
    </row>
    <row r="6" spans="1:6" x14ac:dyDescent="0.25">
      <c r="A6" s="2">
        <v>43221</v>
      </c>
      <c r="B6">
        <v>138</v>
      </c>
      <c r="C6">
        <v>153</v>
      </c>
      <c r="D6">
        <v>159</v>
      </c>
      <c r="E6">
        <v>211</v>
      </c>
      <c r="F6">
        <v>261</v>
      </c>
    </row>
    <row r="7" spans="1:6" x14ac:dyDescent="0.25">
      <c r="A7" s="2">
        <v>43252</v>
      </c>
      <c r="B7">
        <v>148</v>
      </c>
      <c r="C7">
        <v>195</v>
      </c>
      <c r="D7">
        <v>209</v>
      </c>
      <c r="E7">
        <v>342</v>
      </c>
      <c r="F7">
        <v>296</v>
      </c>
    </row>
    <row r="8" spans="1:6" x14ac:dyDescent="0.25">
      <c r="A8" s="2">
        <v>43282</v>
      </c>
      <c r="B8">
        <v>205</v>
      </c>
      <c r="C8">
        <v>231</v>
      </c>
      <c r="D8">
        <v>205</v>
      </c>
      <c r="E8">
        <v>288</v>
      </c>
      <c r="F8">
        <v>394</v>
      </c>
    </row>
    <row r="9" spans="1:6" x14ac:dyDescent="0.25">
      <c r="A9" s="2">
        <v>43313</v>
      </c>
      <c r="B9">
        <v>244</v>
      </c>
      <c r="C9">
        <v>327</v>
      </c>
      <c r="D9">
        <v>364</v>
      </c>
      <c r="E9">
        <v>374</v>
      </c>
      <c r="F9">
        <v>331</v>
      </c>
    </row>
    <row r="10" spans="1:6" x14ac:dyDescent="0.25">
      <c r="A10" s="2">
        <v>43344</v>
      </c>
      <c r="B10">
        <v>164</v>
      </c>
      <c r="C10">
        <v>337</v>
      </c>
      <c r="D10">
        <v>263</v>
      </c>
      <c r="E10">
        <v>304</v>
      </c>
      <c r="F10">
        <v>305</v>
      </c>
    </row>
    <row r="11" spans="1:6" x14ac:dyDescent="0.25">
      <c r="A11" s="2">
        <v>43374</v>
      </c>
      <c r="B11">
        <v>200</v>
      </c>
      <c r="C11">
        <v>247</v>
      </c>
      <c r="D11">
        <v>280</v>
      </c>
      <c r="E11">
        <v>337</v>
      </c>
      <c r="F11">
        <v>305</v>
      </c>
    </row>
    <row r="12" spans="1:6" x14ac:dyDescent="0.25">
      <c r="A12" s="2">
        <v>43405</v>
      </c>
      <c r="B12">
        <v>205</v>
      </c>
      <c r="C12">
        <v>234</v>
      </c>
      <c r="D12">
        <v>282</v>
      </c>
      <c r="E12">
        <v>304</v>
      </c>
      <c r="F12">
        <v>321</v>
      </c>
    </row>
    <row r="13" spans="1:6" x14ac:dyDescent="0.25">
      <c r="A13" s="2">
        <v>43435</v>
      </c>
      <c r="B13">
        <v>229</v>
      </c>
      <c r="C13">
        <v>438</v>
      </c>
      <c r="D13">
        <v>273</v>
      </c>
      <c r="E13">
        <v>357</v>
      </c>
      <c r="F13">
        <v>369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Sheet4</vt:lpstr>
      <vt:lpstr>Sheet5</vt:lpstr>
      <vt:lpstr>Sheet6</vt:lpstr>
      <vt:lpstr>Sheet7</vt:lpstr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RT4ever</dc:creator>
  <cp:lastModifiedBy>Captain101</cp:lastModifiedBy>
  <dcterms:created xsi:type="dcterms:W3CDTF">2018-11-17T10:38:58Z</dcterms:created>
  <dcterms:modified xsi:type="dcterms:W3CDTF">2018-11-18T07:50:09Z</dcterms:modified>
</cp:coreProperties>
</file>